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khusdc\users\monica\Skrivebord\"/>
    </mc:Choice>
  </mc:AlternateContent>
  <xr:revisionPtr revIDLastSave="0" documentId="10_ncr:100000_{D651605F-59C6-4705-96F1-3C186E19DAF7}" xr6:coauthVersionLast="31" xr6:coauthVersionMax="31" xr10:uidLastSave="{00000000-0000-0000-0000-000000000000}"/>
  <bookViews>
    <workbookView xWindow="0" yWindow="72" windowWidth="17712" windowHeight="12072" activeTab="1" xr2:uid="{00000000-000D-0000-FFFF-FFFF00000000}"/>
  </bookViews>
  <sheets>
    <sheet name="Oversikt boliger" sheetId="8" r:id="rId1"/>
    <sheet name="Prisliste" sheetId="10" r:id="rId2"/>
  </sheets>
  <calcPr calcId="179017"/>
</workbook>
</file>

<file path=xl/calcChain.xml><?xml version="1.0" encoding="utf-8"?>
<calcChain xmlns="http://schemas.openxmlformats.org/spreadsheetml/2006/main">
  <c r="U22" i="8" l="1"/>
  <c r="V22" i="8" l="1"/>
  <c r="T22" i="8" l="1"/>
  <c r="W19" i="8"/>
  <c r="W18" i="8"/>
  <c r="W8" i="8"/>
  <c r="W9" i="8"/>
  <c r="W10" i="8"/>
  <c r="W11" i="8"/>
  <c r="W12" i="8"/>
  <c r="W13" i="8"/>
  <c r="W14" i="8"/>
  <c r="W7" i="8"/>
  <c r="W22" i="8" l="1"/>
  <c r="Q7" i="8"/>
  <c r="Q8" i="8"/>
  <c r="Q9" i="8"/>
  <c r="Q10" i="8"/>
  <c r="Q11" i="8"/>
  <c r="Q12" i="8"/>
  <c r="Q13" i="8"/>
  <c r="Q14" i="8"/>
  <c r="Q18" i="8"/>
  <c r="Q19" i="8"/>
  <c r="Q22" i="8" l="1"/>
  <c r="L15" i="8"/>
  <c r="R8" i="8" l="1"/>
  <c r="R9" i="8"/>
  <c r="R10" i="8"/>
  <c r="R11" i="8"/>
  <c r="R12" i="8"/>
  <c r="R13" i="8"/>
  <c r="R14" i="8"/>
  <c r="R7" i="8"/>
  <c r="P15" i="8"/>
  <c r="M15" i="8"/>
  <c r="S22" i="8"/>
  <c r="D22" i="8"/>
  <c r="C22" i="8"/>
  <c r="R19" i="8" l="1"/>
  <c r="R18" i="8"/>
  <c r="R22" i="8" l="1"/>
</calcChain>
</file>

<file path=xl/sharedStrings.xml><?xml version="1.0" encoding="utf-8"?>
<sst xmlns="http://schemas.openxmlformats.org/spreadsheetml/2006/main" count="184" uniqueCount="88">
  <si>
    <t>antall rom</t>
  </si>
  <si>
    <t>Leilighet</t>
  </si>
  <si>
    <t>Sum:</t>
  </si>
  <si>
    <t xml:space="preserve"> </t>
  </si>
  <si>
    <t>101</t>
  </si>
  <si>
    <t>102</t>
  </si>
  <si>
    <t>103</t>
  </si>
  <si>
    <t>104</t>
  </si>
  <si>
    <t>105</t>
  </si>
  <si>
    <t>201</t>
  </si>
  <si>
    <t>202</t>
  </si>
  <si>
    <t>203</t>
  </si>
  <si>
    <t>204</t>
  </si>
  <si>
    <t>205</t>
  </si>
  <si>
    <t>Rekkehus</t>
  </si>
  <si>
    <t>14, 0 m2</t>
  </si>
  <si>
    <t>Hjelleåsen Panorama oversikt boliger</t>
  </si>
  <si>
    <t>Utsiktsforhold</t>
  </si>
  <si>
    <t>Beliggenhet</t>
  </si>
  <si>
    <t>Pris 35000/m2</t>
  </si>
  <si>
    <t>16.00-22.00</t>
  </si>
  <si>
    <t>Terrasse str.</t>
  </si>
  <si>
    <t>Sol terrasse</t>
  </si>
  <si>
    <t>Seksj. Hage</t>
  </si>
  <si>
    <t>59,5</t>
  </si>
  <si>
    <t>28,5</t>
  </si>
  <si>
    <t>28,9</t>
  </si>
  <si>
    <t>29,2</t>
  </si>
  <si>
    <t>59,3</t>
  </si>
  <si>
    <t>Plassering</t>
  </si>
  <si>
    <t>Ende</t>
  </si>
  <si>
    <t>0</t>
  </si>
  <si>
    <t>Vekting sol</t>
  </si>
  <si>
    <t>Prisforslag</t>
  </si>
  <si>
    <t>Vekting leilighet</t>
  </si>
  <si>
    <t>Markterrasse</t>
  </si>
  <si>
    <t>15,0 m2</t>
  </si>
  <si>
    <t>14,1 m2</t>
  </si>
  <si>
    <t>14,6 m2</t>
  </si>
  <si>
    <t>14,0 m2</t>
  </si>
  <si>
    <t>Areal v/inng.</t>
  </si>
  <si>
    <t>Vekting hage</t>
  </si>
  <si>
    <t>15.00-22.00</t>
  </si>
  <si>
    <t>Ja, lenge</t>
  </si>
  <si>
    <t>Delvis</t>
  </si>
  <si>
    <t>Nei</t>
  </si>
  <si>
    <t xml:space="preserve">Ja </t>
  </si>
  <si>
    <t>Bra</t>
  </si>
  <si>
    <t>Gode</t>
  </si>
  <si>
    <t>Svært gode</t>
  </si>
  <si>
    <t>Dårlige</t>
  </si>
  <si>
    <t>10.00-21.00</t>
  </si>
  <si>
    <t>11.30-21.00</t>
  </si>
  <si>
    <t>Nei, hage</t>
  </si>
  <si>
    <t>Prisberegnet</t>
  </si>
  <si>
    <t>antall sov</t>
  </si>
  <si>
    <t>Sum areal</t>
  </si>
  <si>
    <t>BRA</t>
  </si>
  <si>
    <t>P-ROM m2</t>
  </si>
  <si>
    <t>Sol markterr.</t>
  </si>
  <si>
    <t>Pris/m2</t>
  </si>
  <si>
    <t>Hjelleåsen Panorama prisliste</t>
  </si>
  <si>
    <t xml:space="preserve">Pris: </t>
  </si>
  <si>
    <t>9,1 m2</t>
  </si>
  <si>
    <t>121,8 m2</t>
  </si>
  <si>
    <t>48,4 m2</t>
  </si>
  <si>
    <t>48,2 m2</t>
  </si>
  <si>
    <t>Pris:</t>
  </si>
  <si>
    <t xml:space="preserve">P-ROM </t>
  </si>
  <si>
    <t>soverom</t>
  </si>
  <si>
    <t>Valgt Pris</t>
  </si>
  <si>
    <t>14,0 m2 *</t>
  </si>
  <si>
    <t>27,5 m2</t>
  </si>
  <si>
    <t>11,9 m2</t>
  </si>
  <si>
    <t>13,3 m2</t>
  </si>
  <si>
    <t>24,5 m2</t>
  </si>
  <si>
    <t>24,2 m2</t>
  </si>
  <si>
    <t>12,5 m2</t>
  </si>
  <si>
    <t>12,9 m2</t>
  </si>
  <si>
    <t>59,5 m2</t>
  </si>
  <si>
    <t>28,5 m2</t>
  </si>
  <si>
    <t>28,9 m2</t>
  </si>
  <si>
    <t>29,2 m2</t>
  </si>
  <si>
    <t xml:space="preserve"> * noe areal foran 203 er balkong</t>
  </si>
  <si>
    <t>SOLGT</t>
  </si>
  <si>
    <t>63,4</t>
  </si>
  <si>
    <t>Solgt for</t>
  </si>
  <si>
    <t>Pris pr.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</si>
</sst>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2" borderId="0" xfId="0" applyFill="1"/>
    <xf numFmtId="0" fontId="0" fillId="0" borderId="1" xfId="0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/>
    <xf numFmtId="0" fontId="0" fillId="0" borderId="3" xfId="0" applyFill="1" applyBorder="1"/>
    <xf numFmtId="49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11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9" xfId="0" applyNumberFormat="1" applyFill="1" applyBorder="1"/>
    <xf numFmtId="164" fontId="0" fillId="0" borderId="13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0" fontId="0" fillId="0" borderId="12" xfId="0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2" fontId="0" fillId="0" borderId="13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0" xfId="0" applyNumberFormat="1" applyFill="1" applyBorder="1"/>
    <xf numFmtId="164" fontId="0" fillId="0" borderId="16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2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49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5" fillId="0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Border="1"/>
    <xf numFmtId="0" fontId="5" fillId="0" borderId="0" xfId="0" applyFont="1"/>
    <xf numFmtId="164" fontId="0" fillId="0" borderId="18" xfId="0" applyNumberFormat="1" applyFill="1" applyBorder="1"/>
    <xf numFmtId="164" fontId="0" fillId="4" borderId="9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4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7"/>
  <sheetViews>
    <sheetView topLeftCell="F4" workbookViewId="0">
      <selection activeCell="V31" sqref="V31"/>
    </sheetView>
  </sheetViews>
  <sheetFormatPr baseColWidth="10" defaultRowHeight="14.4" x14ac:dyDescent="0.3"/>
  <cols>
    <col min="1" max="1" width="2.33203125" style="33" customWidth="1"/>
    <col min="2" max="2" width="11.88671875" style="2" customWidth="1"/>
    <col min="3" max="3" width="10" style="1" customWidth="1"/>
    <col min="4" max="4" width="11.44140625" style="1"/>
    <col min="5" max="5" width="10.109375" style="1" customWidth="1"/>
    <col min="6" max="6" width="9.88671875" style="1" customWidth="1"/>
    <col min="7" max="7" width="12.33203125" style="1" customWidth="1"/>
    <col min="8" max="8" width="12.6640625" style="1" customWidth="1"/>
    <col min="9" max="9" width="13" style="1" customWidth="1"/>
    <col min="10" max="10" width="12" style="2" customWidth="1"/>
    <col min="11" max="11" width="13.6640625" customWidth="1"/>
    <col min="12" max="12" width="12.6640625" style="56" customWidth="1"/>
    <col min="13" max="13" width="12.6640625" customWidth="1"/>
    <col min="14" max="14" width="12" style="1" customWidth="1"/>
    <col min="15" max="15" width="13.33203125" style="1" customWidth="1"/>
    <col min="16" max="16" width="12.33203125" style="1" customWidth="1"/>
    <col min="17" max="17" width="12.6640625" style="40" customWidth="1"/>
    <col min="18" max="18" width="16" style="3" customWidth="1"/>
    <col min="19" max="22" width="15.109375" style="40" customWidth="1"/>
    <col min="23" max="23" width="12.6640625" style="40" customWidth="1"/>
    <col min="24" max="24" width="11.44140625" style="104"/>
  </cols>
  <sheetData>
    <row r="2" spans="1:24" ht="23.4" x14ac:dyDescent="0.45">
      <c r="C2" s="28" t="s">
        <v>16</v>
      </c>
      <c r="D2" s="28"/>
      <c r="X2" s="100"/>
    </row>
    <row r="3" spans="1:24" x14ac:dyDescent="0.3">
      <c r="X3" s="101"/>
    </row>
    <row r="4" spans="1:24" s="4" customFormat="1" ht="18" x14ac:dyDescent="0.35">
      <c r="A4" s="16"/>
      <c r="B4" s="22"/>
      <c r="C4" s="6"/>
      <c r="D4" s="6"/>
      <c r="E4" s="6"/>
      <c r="F4" s="6"/>
      <c r="G4" s="6"/>
      <c r="H4" s="6"/>
      <c r="I4" s="6"/>
      <c r="J4" s="5"/>
      <c r="L4" s="57"/>
      <c r="N4" s="6"/>
      <c r="O4" s="6"/>
      <c r="P4" s="6"/>
      <c r="Q4" s="41"/>
      <c r="R4" s="7"/>
      <c r="S4" s="41"/>
      <c r="T4" s="41"/>
      <c r="U4" s="41"/>
      <c r="V4" s="41"/>
      <c r="W4" s="41"/>
      <c r="X4" s="101"/>
    </row>
    <row r="5" spans="1:24" s="4" customFormat="1" ht="15" thickBot="1" x14ac:dyDescent="0.35">
      <c r="A5" s="16"/>
      <c r="B5" s="5"/>
      <c r="C5" s="6"/>
      <c r="D5" s="6"/>
      <c r="E5" s="6"/>
      <c r="F5" s="6"/>
      <c r="G5" s="6"/>
      <c r="H5" s="6"/>
      <c r="I5" s="6"/>
      <c r="J5" s="5"/>
      <c r="L5" s="57"/>
      <c r="N5" s="6"/>
      <c r="O5" s="6"/>
      <c r="P5" s="6"/>
      <c r="Q5" s="41"/>
      <c r="R5" s="7"/>
      <c r="S5" s="41"/>
      <c r="T5" s="41"/>
      <c r="U5" s="41"/>
      <c r="V5" s="41"/>
      <c r="W5" s="41"/>
      <c r="X5" s="101"/>
    </row>
    <row r="6" spans="1:24" s="4" customFormat="1" ht="15" thickBot="1" x14ac:dyDescent="0.35">
      <c r="A6" s="16"/>
      <c r="B6" s="8" t="s">
        <v>14</v>
      </c>
      <c r="C6" s="9" t="s">
        <v>57</v>
      </c>
      <c r="D6" s="9" t="s">
        <v>58</v>
      </c>
      <c r="E6" s="9" t="s">
        <v>55</v>
      </c>
      <c r="F6" s="23" t="s">
        <v>29</v>
      </c>
      <c r="G6" s="23" t="s">
        <v>21</v>
      </c>
      <c r="H6" s="23" t="s">
        <v>35</v>
      </c>
      <c r="I6" s="23" t="s">
        <v>40</v>
      </c>
      <c r="J6" s="52" t="s">
        <v>23</v>
      </c>
      <c r="K6" s="30" t="s">
        <v>22</v>
      </c>
      <c r="L6" s="58" t="s">
        <v>32</v>
      </c>
      <c r="M6" s="9" t="s">
        <v>41</v>
      </c>
      <c r="N6" s="38" t="s">
        <v>59</v>
      </c>
      <c r="O6" s="23" t="s">
        <v>17</v>
      </c>
      <c r="P6" s="21" t="s">
        <v>18</v>
      </c>
      <c r="Q6" s="50" t="s">
        <v>19</v>
      </c>
      <c r="R6" s="45" t="s">
        <v>54</v>
      </c>
      <c r="S6" s="107" t="s">
        <v>33</v>
      </c>
      <c r="T6" s="113" t="s">
        <v>70</v>
      </c>
      <c r="U6" s="113" t="s">
        <v>86</v>
      </c>
      <c r="V6" s="113" t="s">
        <v>87</v>
      </c>
      <c r="W6" s="49" t="s">
        <v>60</v>
      </c>
      <c r="X6" s="102"/>
    </row>
    <row r="7" spans="1:24" s="4" customFormat="1" x14ac:dyDescent="0.3">
      <c r="A7" s="16"/>
      <c r="B7" s="10" t="s">
        <v>4</v>
      </c>
      <c r="C7" s="26">
        <v>121.8</v>
      </c>
      <c r="D7" s="26">
        <v>116.2</v>
      </c>
      <c r="E7" s="11">
        <v>3</v>
      </c>
      <c r="F7" s="24" t="s">
        <v>30</v>
      </c>
      <c r="G7" s="24" t="s">
        <v>15</v>
      </c>
      <c r="H7" s="24" t="s">
        <v>37</v>
      </c>
      <c r="I7" s="24">
        <v>27.5</v>
      </c>
      <c r="J7" s="10" t="s">
        <v>24</v>
      </c>
      <c r="K7" s="11" t="s">
        <v>42</v>
      </c>
      <c r="L7" s="59">
        <v>1</v>
      </c>
      <c r="M7" s="24">
        <v>1.04</v>
      </c>
      <c r="N7" s="24" t="s">
        <v>43</v>
      </c>
      <c r="O7" s="24" t="s">
        <v>48</v>
      </c>
      <c r="P7" s="24">
        <v>1.02</v>
      </c>
      <c r="Q7" s="46">
        <f>D7*35000</f>
        <v>4067000</v>
      </c>
      <c r="R7" s="19">
        <f t="shared" ref="R7:R14" si="0">Q7*L7*M7*P7</f>
        <v>4314273.5999999996</v>
      </c>
      <c r="S7" s="108">
        <v>4290000</v>
      </c>
      <c r="T7" s="66">
        <v>4390000</v>
      </c>
      <c r="U7" s="66">
        <v>4320000</v>
      </c>
      <c r="V7" s="66"/>
      <c r="W7" s="46">
        <f>T7/D7</f>
        <v>37779.690189328743</v>
      </c>
      <c r="X7" s="102"/>
    </row>
    <row r="8" spans="1:24" s="4" customFormat="1" x14ac:dyDescent="0.3">
      <c r="A8" s="16"/>
      <c r="B8" s="12" t="s">
        <v>5</v>
      </c>
      <c r="C8" s="26">
        <v>121.8</v>
      </c>
      <c r="D8" s="26">
        <v>116.2</v>
      </c>
      <c r="E8" s="11">
        <v>3</v>
      </c>
      <c r="F8" s="24"/>
      <c r="G8" s="24" t="s">
        <v>15</v>
      </c>
      <c r="H8" s="24" t="s">
        <v>37</v>
      </c>
      <c r="I8" s="24">
        <v>11.9</v>
      </c>
      <c r="J8" s="12" t="s">
        <v>25</v>
      </c>
      <c r="K8" s="13" t="s">
        <v>20</v>
      </c>
      <c r="L8" s="59">
        <v>1</v>
      </c>
      <c r="M8" s="39">
        <v>1</v>
      </c>
      <c r="N8" s="24" t="s">
        <v>43</v>
      </c>
      <c r="O8" s="24" t="s">
        <v>48</v>
      </c>
      <c r="P8" s="24">
        <v>0.96</v>
      </c>
      <c r="Q8" s="46">
        <f t="shared" ref="Q8:Q14" si="1">D8*35000</f>
        <v>4067000</v>
      </c>
      <c r="R8" s="19">
        <f t="shared" si="0"/>
        <v>3904320</v>
      </c>
      <c r="S8" s="109">
        <v>3890000</v>
      </c>
      <c r="T8" s="66">
        <v>3990000</v>
      </c>
      <c r="U8" s="66">
        <v>3990000</v>
      </c>
      <c r="V8" s="66"/>
      <c r="W8" s="46">
        <f t="shared" ref="W8:W14" si="2">T8/D8</f>
        <v>34337.349397590362</v>
      </c>
      <c r="X8" s="102"/>
    </row>
    <row r="9" spans="1:24" s="4" customFormat="1" x14ac:dyDescent="0.3">
      <c r="A9" s="16"/>
      <c r="B9" s="12" t="s">
        <v>6</v>
      </c>
      <c r="C9" s="26">
        <v>121.8</v>
      </c>
      <c r="D9" s="26">
        <v>116.2</v>
      </c>
      <c r="E9" s="11">
        <v>3</v>
      </c>
      <c r="F9" s="24"/>
      <c r="G9" s="24" t="s">
        <v>15</v>
      </c>
      <c r="H9" s="24" t="s">
        <v>37</v>
      </c>
      <c r="I9" s="24">
        <v>14.6</v>
      </c>
      <c r="J9" s="12" t="s">
        <v>26</v>
      </c>
      <c r="K9" s="13" t="s">
        <v>20</v>
      </c>
      <c r="L9" s="59">
        <v>0.98</v>
      </c>
      <c r="M9" s="39">
        <v>1</v>
      </c>
      <c r="N9" s="39" t="s">
        <v>44</v>
      </c>
      <c r="O9" s="24" t="s">
        <v>48</v>
      </c>
      <c r="P9" s="24">
        <v>0.96</v>
      </c>
      <c r="Q9" s="46">
        <f t="shared" si="1"/>
        <v>4067000</v>
      </c>
      <c r="R9" s="19">
        <f t="shared" si="0"/>
        <v>3826233.5999999996</v>
      </c>
      <c r="S9" s="109">
        <v>3850000</v>
      </c>
      <c r="T9" s="66">
        <v>3990000</v>
      </c>
      <c r="U9" s="66">
        <v>3990000</v>
      </c>
      <c r="V9" s="66"/>
      <c r="W9" s="46">
        <f t="shared" si="2"/>
        <v>34337.349397590362</v>
      </c>
      <c r="X9" s="102"/>
    </row>
    <row r="10" spans="1:24" s="4" customFormat="1" x14ac:dyDescent="0.3">
      <c r="A10" s="16"/>
      <c r="B10" s="12" t="s">
        <v>7</v>
      </c>
      <c r="C10" s="26">
        <v>121.8</v>
      </c>
      <c r="D10" s="26">
        <v>116.2</v>
      </c>
      <c r="E10" s="11">
        <v>3</v>
      </c>
      <c r="F10" s="24"/>
      <c r="G10" s="24" t="s">
        <v>15</v>
      </c>
      <c r="H10" s="24" t="s">
        <v>37</v>
      </c>
      <c r="I10" s="24">
        <v>13.3</v>
      </c>
      <c r="J10" s="12" t="s">
        <v>27</v>
      </c>
      <c r="K10" s="13" t="s">
        <v>20</v>
      </c>
      <c r="L10" s="59">
        <v>0.95</v>
      </c>
      <c r="M10" s="39">
        <v>1</v>
      </c>
      <c r="N10" s="39" t="s">
        <v>45</v>
      </c>
      <c r="O10" s="24" t="s">
        <v>48</v>
      </c>
      <c r="P10" s="24">
        <v>0.96</v>
      </c>
      <c r="Q10" s="46">
        <f t="shared" si="1"/>
        <v>4067000</v>
      </c>
      <c r="R10" s="19">
        <f t="shared" si="0"/>
        <v>3709104</v>
      </c>
      <c r="S10" s="109">
        <v>3690000</v>
      </c>
      <c r="T10" s="66">
        <v>3950000</v>
      </c>
      <c r="U10" s="66">
        <v>3890000</v>
      </c>
      <c r="V10" s="66">
        <v>4150000</v>
      </c>
      <c r="W10" s="46">
        <f t="shared" si="2"/>
        <v>33993.115318416523</v>
      </c>
      <c r="X10" s="103"/>
    </row>
    <row r="11" spans="1:24" s="4" customFormat="1" x14ac:dyDescent="0.3">
      <c r="A11" s="16"/>
      <c r="B11" s="12" t="s">
        <v>8</v>
      </c>
      <c r="C11" s="26">
        <v>121.8</v>
      </c>
      <c r="D11" s="26">
        <v>116.2</v>
      </c>
      <c r="E11" s="11">
        <v>3</v>
      </c>
      <c r="F11" s="24" t="s">
        <v>30</v>
      </c>
      <c r="G11" s="24" t="s">
        <v>15</v>
      </c>
      <c r="H11" s="24" t="s">
        <v>36</v>
      </c>
      <c r="I11" s="24">
        <v>24.5</v>
      </c>
      <c r="J11" s="12" t="s">
        <v>28</v>
      </c>
      <c r="K11" s="13" t="s">
        <v>20</v>
      </c>
      <c r="L11" s="59">
        <v>1</v>
      </c>
      <c r="M11" s="39">
        <v>1.06</v>
      </c>
      <c r="N11" s="39" t="s">
        <v>53</v>
      </c>
      <c r="O11" s="39" t="s">
        <v>49</v>
      </c>
      <c r="P11" s="24">
        <v>1.05</v>
      </c>
      <c r="Q11" s="46">
        <f t="shared" si="1"/>
        <v>4067000</v>
      </c>
      <c r="R11" s="19">
        <f t="shared" si="0"/>
        <v>4526571</v>
      </c>
      <c r="S11" s="109">
        <v>4490000</v>
      </c>
      <c r="T11" s="66">
        <v>4590000</v>
      </c>
      <c r="U11" s="66"/>
      <c r="V11" s="66">
        <v>4590000</v>
      </c>
      <c r="W11" s="46">
        <f t="shared" si="2"/>
        <v>39500.86058519793</v>
      </c>
      <c r="X11" s="103"/>
    </row>
    <row r="12" spans="1:24" s="4" customFormat="1" x14ac:dyDescent="0.3">
      <c r="A12" s="16"/>
      <c r="B12" s="10" t="s">
        <v>9</v>
      </c>
      <c r="C12" s="26">
        <v>121.8</v>
      </c>
      <c r="D12" s="26">
        <v>116.2</v>
      </c>
      <c r="E12" s="11">
        <v>3</v>
      </c>
      <c r="F12" s="24" t="s">
        <v>30</v>
      </c>
      <c r="G12" s="24" t="s">
        <v>15</v>
      </c>
      <c r="H12" s="24" t="s">
        <v>38</v>
      </c>
      <c r="I12" s="24">
        <v>24.2</v>
      </c>
      <c r="J12" s="10" t="s">
        <v>31</v>
      </c>
      <c r="K12" s="13" t="s">
        <v>51</v>
      </c>
      <c r="L12" s="59">
        <v>1.03</v>
      </c>
      <c r="M12" s="39">
        <v>0.95</v>
      </c>
      <c r="N12" s="39" t="s">
        <v>46</v>
      </c>
      <c r="O12" s="39" t="s">
        <v>50</v>
      </c>
      <c r="P12" s="24">
        <v>0.95</v>
      </c>
      <c r="Q12" s="46">
        <f t="shared" si="1"/>
        <v>4067000</v>
      </c>
      <c r="R12" s="19">
        <f t="shared" si="0"/>
        <v>3780581.5249999999</v>
      </c>
      <c r="S12" s="109">
        <v>3850000</v>
      </c>
      <c r="T12" s="66">
        <v>3950000</v>
      </c>
      <c r="U12" s="66">
        <v>3950000</v>
      </c>
      <c r="V12" s="66"/>
      <c r="W12" s="46">
        <f t="shared" si="2"/>
        <v>33993.115318416523</v>
      </c>
      <c r="X12" s="103"/>
    </row>
    <row r="13" spans="1:24" s="4" customFormat="1" x14ac:dyDescent="0.3">
      <c r="A13" s="16"/>
      <c r="B13" s="12" t="s">
        <v>10</v>
      </c>
      <c r="C13" s="26">
        <v>121.8</v>
      </c>
      <c r="D13" s="26">
        <v>116.2</v>
      </c>
      <c r="E13" s="11">
        <v>3</v>
      </c>
      <c r="F13" s="24"/>
      <c r="G13" s="24" t="s">
        <v>15</v>
      </c>
      <c r="H13" s="24" t="s">
        <v>39</v>
      </c>
      <c r="I13" s="24">
        <v>12.5</v>
      </c>
      <c r="J13" s="12" t="s">
        <v>31</v>
      </c>
      <c r="K13" s="13" t="s">
        <v>52</v>
      </c>
      <c r="L13" s="59">
        <v>1.02</v>
      </c>
      <c r="M13" s="39">
        <v>0.94</v>
      </c>
      <c r="N13" s="39" t="s">
        <v>46</v>
      </c>
      <c r="O13" s="39" t="s">
        <v>47</v>
      </c>
      <c r="P13" s="24">
        <v>0.98</v>
      </c>
      <c r="Q13" s="46">
        <f t="shared" si="1"/>
        <v>4067000</v>
      </c>
      <c r="R13" s="19">
        <f t="shared" si="0"/>
        <v>3821450.8079999997</v>
      </c>
      <c r="S13" s="109">
        <v>3850000</v>
      </c>
      <c r="T13" s="66">
        <v>3890000</v>
      </c>
      <c r="U13" s="66"/>
      <c r="V13" s="66">
        <v>3950000</v>
      </c>
      <c r="W13" s="46">
        <f t="shared" si="2"/>
        <v>33476.764199655765</v>
      </c>
      <c r="X13" s="103"/>
    </row>
    <row r="14" spans="1:24" s="4" customFormat="1" x14ac:dyDescent="0.3">
      <c r="A14" s="16"/>
      <c r="B14" s="12" t="s">
        <v>11</v>
      </c>
      <c r="C14" s="26">
        <v>121.8</v>
      </c>
      <c r="D14" s="26">
        <v>116.2</v>
      </c>
      <c r="E14" s="11">
        <v>3</v>
      </c>
      <c r="F14" s="24" t="s">
        <v>30</v>
      </c>
      <c r="G14" s="24" t="s">
        <v>15</v>
      </c>
      <c r="H14" s="24" t="s">
        <v>39</v>
      </c>
      <c r="I14" s="24">
        <v>12.9</v>
      </c>
      <c r="J14" s="12" t="s">
        <v>31</v>
      </c>
      <c r="K14" s="13" t="s">
        <v>51</v>
      </c>
      <c r="L14" s="59">
        <v>1.05</v>
      </c>
      <c r="M14" s="39">
        <v>0.94</v>
      </c>
      <c r="N14" s="39" t="s">
        <v>46</v>
      </c>
      <c r="O14" s="39" t="s">
        <v>48</v>
      </c>
      <c r="P14" s="24">
        <v>1.01</v>
      </c>
      <c r="Q14" s="46">
        <f t="shared" si="1"/>
        <v>4067000</v>
      </c>
      <c r="R14" s="19">
        <f t="shared" si="0"/>
        <v>4054270.29</v>
      </c>
      <c r="S14" s="109">
        <v>3990000</v>
      </c>
      <c r="T14" s="66">
        <v>4100000</v>
      </c>
      <c r="U14" s="66"/>
      <c r="V14" s="66">
        <v>4270000</v>
      </c>
      <c r="W14" s="46">
        <f t="shared" si="2"/>
        <v>35283.993115318415</v>
      </c>
      <c r="X14" s="103"/>
    </row>
    <row r="15" spans="1:24" s="4" customFormat="1" x14ac:dyDescent="0.3">
      <c r="A15" s="16"/>
      <c r="B15" s="12"/>
      <c r="C15" s="27"/>
      <c r="D15" s="27"/>
      <c r="E15" s="13"/>
      <c r="F15" s="24"/>
      <c r="G15" s="24"/>
      <c r="H15" s="24"/>
      <c r="I15" s="24"/>
      <c r="J15" s="12"/>
      <c r="K15" s="18"/>
      <c r="L15" s="60">
        <f>SUM(L7:L14)</f>
        <v>8.0300000000000011</v>
      </c>
      <c r="M15" s="39">
        <f>SUM(M7:M14)</f>
        <v>7.93</v>
      </c>
      <c r="N15" s="39"/>
      <c r="O15" s="39"/>
      <c r="P15" s="39">
        <f>SUM(P7:P14)</f>
        <v>7.8900000000000006</v>
      </c>
      <c r="Q15" s="42"/>
      <c r="R15" s="14"/>
      <c r="S15" s="109"/>
      <c r="T15" s="64"/>
      <c r="U15" s="64"/>
      <c r="V15" s="64"/>
      <c r="W15" s="42"/>
      <c r="X15" s="102"/>
    </row>
    <row r="16" spans="1:24" s="4" customFormat="1" ht="15" thickBot="1" x14ac:dyDescent="0.35">
      <c r="A16" s="16"/>
      <c r="B16" s="35"/>
      <c r="C16" s="36"/>
      <c r="D16" s="36"/>
      <c r="E16" s="34"/>
      <c r="F16" s="29"/>
      <c r="G16" s="29"/>
      <c r="H16" s="29"/>
      <c r="I16" s="29"/>
      <c r="J16" s="35"/>
      <c r="K16" s="31"/>
      <c r="L16" s="61"/>
      <c r="M16" s="55"/>
      <c r="N16" s="55"/>
      <c r="O16" s="55"/>
      <c r="P16" s="29"/>
      <c r="Q16" s="43"/>
      <c r="R16" s="37"/>
      <c r="S16" s="110"/>
      <c r="T16" s="65"/>
      <c r="U16" s="65"/>
      <c r="V16" s="65"/>
      <c r="W16" s="43"/>
      <c r="X16" s="102"/>
    </row>
    <row r="17" spans="1:24" s="4" customFormat="1" ht="15" thickBot="1" x14ac:dyDescent="0.35">
      <c r="A17" s="16"/>
      <c r="B17" s="8" t="s">
        <v>1</v>
      </c>
      <c r="C17" s="51" t="s">
        <v>57</v>
      </c>
      <c r="D17" s="9" t="s">
        <v>58</v>
      </c>
      <c r="E17" s="9" t="s">
        <v>0</v>
      </c>
      <c r="F17" s="23"/>
      <c r="G17" s="23" t="s">
        <v>21</v>
      </c>
      <c r="H17" s="23"/>
      <c r="I17" s="23"/>
      <c r="J17" s="52"/>
      <c r="K17" s="32"/>
      <c r="L17" s="58" t="s">
        <v>34</v>
      </c>
      <c r="M17" s="38"/>
      <c r="N17" s="38"/>
      <c r="O17" s="23"/>
      <c r="P17" s="23"/>
      <c r="Q17" s="44"/>
      <c r="R17" s="45"/>
      <c r="S17" s="107"/>
      <c r="T17" s="99"/>
      <c r="U17" s="99"/>
      <c r="V17" s="99"/>
      <c r="W17" s="49"/>
      <c r="X17" s="102"/>
    </row>
    <row r="18" spans="1:24" s="4" customFormat="1" x14ac:dyDescent="0.3">
      <c r="A18" s="16"/>
      <c r="B18" s="10" t="s">
        <v>12</v>
      </c>
      <c r="C18" s="26">
        <v>48.4</v>
      </c>
      <c r="D18" s="26">
        <v>44.6</v>
      </c>
      <c r="E18" s="11">
        <v>1</v>
      </c>
      <c r="F18" s="24"/>
      <c r="G18" s="24">
        <v>9.1</v>
      </c>
      <c r="H18" s="24"/>
      <c r="I18" s="24">
        <v>0</v>
      </c>
      <c r="J18" s="10">
        <v>0</v>
      </c>
      <c r="K18" s="20"/>
      <c r="L18" s="59">
        <v>1.2</v>
      </c>
      <c r="M18" s="24"/>
      <c r="N18" s="24"/>
      <c r="O18" s="24"/>
      <c r="P18" s="24"/>
      <c r="Q18" s="46">
        <f>D18*35000</f>
        <v>1561000</v>
      </c>
      <c r="R18" s="19">
        <f>Q18*L18</f>
        <v>1873200</v>
      </c>
      <c r="S18" s="111">
        <v>1890000</v>
      </c>
      <c r="T18" s="66">
        <v>1790000</v>
      </c>
      <c r="U18" s="66">
        <v>1790000</v>
      </c>
      <c r="V18" s="66"/>
      <c r="W18" s="46">
        <f>T18/D18</f>
        <v>40134.529147982059</v>
      </c>
      <c r="X18" s="102"/>
    </row>
    <row r="19" spans="1:24" s="4" customFormat="1" x14ac:dyDescent="0.3">
      <c r="A19" s="16"/>
      <c r="B19" s="12" t="s">
        <v>13</v>
      </c>
      <c r="C19" s="27">
        <v>48.2</v>
      </c>
      <c r="D19" s="26">
        <v>44.6</v>
      </c>
      <c r="E19" s="13">
        <v>1</v>
      </c>
      <c r="F19" s="24"/>
      <c r="G19" s="24">
        <v>9.1</v>
      </c>
      <c r="H19" s="24"/>
      <c r="I19" s="24">
        <v>0</v>
      </c>
      <c r="J19" s="12">
        <v>0</v>
      </c>
      <c r="K19" s="18"/>
      <c r="L19" s="60">
        <v>1.2</v>
      </c>
      <c r="M19" s="39"/>
      <c r="N19" s="39"/>
      <c r="O19" s="39"/>
      <c r="P19" s="39"/>
      <c r="Q19" s="46">
        <f>D19*35000</f>
        <v>1561000</v>
      </c>
      <c r="R19" s="19">
        <f>Q19*L19</f>
        <v>1873200</v>
      </c>
      <c r="S19" s="111">
        <v>1890000</v>
      </c>
      <c r="T19" s="66">
        <v>1790000</v>
      </c>
      <c r="U19" s="66">
        <v>1790000</v>
      </c>
      <c r="V19" s="66"/>
      <c r="W19" s="46">
        <f>T19/D19</f>
        <v>40134.529147982059</v>
      </c>
      <c r="X19" s="102"/>
    </row>
    <row r="20" spans="1:24" s="4" customFormat="1" x14ac:dyDescent="0.3">
      <c r="A20" s="16"/>
      <c r="B20" s="12"/>
      <c r="C20" s="27"/>
      <c r="D20" s="27"/>
      <c r="E20" s="13"/>
      <c r="F20" s="24"/>
      <c r="G20" s="24"/>
      <c r="H20" s="24"/>
      <c r="I20" s="24"/>
      <c r="J20" s="12"/>
      <c r="K20" s="18"/>
      <c r="L20" s="60"/>
      <c r="M20" s="39"/>
      <c r="N20" s="39"/>
      <c r="O20" s="39"/>
      <c r="P20" s="39"/>
      <c r="Q20" s="42"/>
      <c r="R20" s="14"/>
      <c r="S20" s="109"/>
      <c r="T20" s="64"/>
      <c r="U20" s="64"/>
      <c r="V20" s="64"/>
      <c r="W20" s="42"/>
      <c r="X20" s="102"/>
    </row>
    <row r="21" spans="1:24" s="4" customFormat="1" ht="15" thickBot="1" x14ac:dyDescent="0.35">
      <c r="A21" s="16"/>
      <c r="B21" s="16"/>
      <c r="C21" s="6"/>
      <c r="D21" s="6"/>
      <c r="E21" s="25"/>
      <c r="F21" s="25"/>
      <c r="G21" s="25"/>
      <c r="H21" s="25"/>
      <c r="I21" s="25"/>
      <c r="J21" s="16"/>
      <c r="K21" s="47"/>
      <c r="L21" s="62"/>
      <c r="M21" s="47"/>
      <c r="N21" s="25"/>
      <c r="O21" s="25"/>
      <c r="P21" s="25"/>
      <c r="Q21" s="48"/>
      <c r="R21" s="15"/>
      <c r="S21" s="67"/>
      <c r="W21" s="41"/>
      <c r="X21" s="102"/>
    </row>
    <row r="22" spans="1:24" s="4" customFormat="1" ht="14.25" customHeight="1" thickBot="1" x14ac:dyDescent="0.35">
      <c r="A22" s="16"/>
      <c r="B22" s="12" t="s">
        <v>56</v>
      </c>
      <c r="C22" s="13">
        <f>C7+C8+C9+C10+C11+C12+C13+C14+C18+C19</f>
        <v>1070.9999999999998</v>
      </c>
      <c r="D22" s="13">
        <f>D7+D8+D9+D10+D11+D12+D13+D14+D18+D19</f>
        <v>1018.8000000000002</v>
      </c>
      <c r="E22" s="6"/>
      <c r="F22" s="6"/>
      <c r="G22" s="6"/>
      <c r="H22" s="6"/>
      <c r="I22" s="6"/>
      <c r="J22" s="5"/>
      <c r="L22" s="57"/>
      <c r="N22" s="6"/>
      <c r="O22" s="6"/>
      <c r="P22" s="6" t="s">
        <v>2</v>
      </c>
      <c r="Q22" s="49">
        <f>SUM(Q7:Q20)</f>
        <v>35658000</v>
      </c>
      <c r="R22" s="63">
        <f>R7+R8+R9+R10+R11+R12+R13+R14+R18+R19</f>
        <v>35683204.822999999</v>
      </c>
      <c r="S22" s="112">
        <f>S7+S8+S9+S10+S11+S12+S13+S14+S18+S19</f>
        <v>35680000</v>
      </c>
      <c r="T22" s="106">
        <f>SUM(T7:T20)</f>
        <v>36430000</v>
      </c>
      <c r="U22" s="106">
        <f>U7+U8+U9+U12+U18+U19+U10</f>
        <v>23720000</v>
      </c>
      <c r="V22" s="106">
        <f>U7+U8+U9+V10+V11+U12+V13+V14+U18+U19</f>
        <v>36790000</v>
      </c>
      <c r="W22" s="105">
        <f>(W7+W8+W9+W10+W11+W12+W13++W14+W18+W19)/10</f>
        <v>36297.129581747882</v>
      </c>
      <c r="X22" s="102"/>
    </row>
    <row r="23" spans="1:24" s="4" customFormat="1" x14ac:dyDescent="0.3">
      <c r="A23" s="16"/>
      <c r="B23" s="5"/>
      <c r="C23" s="1"/>
      <c r="D23" s="1"/>
      <c r="E23" s="6"/>
      <c r="F23" s="6"/>
      <c r="G23" s="6"/>
      <c r="H23" s="6"/>
      <c r="I23" s="6"/>
      <c r="J23" s="53"/>
      <c r="L23" s="57"/>
      <c r="N23" s="6"/>
      <c r="O23" s="6"/>
      <c r="P23" s="6"/>
      <c r="Q23" s="41"/>
      <c r="R23" s="7"/>
      <c r="S23" s="41"/>
      <c r="T23" s="41"/>
      <c r="U23" s="41"/>
      <c r="V23" s="41"/>
      <c r="W23" s="41"/>
      <c r="X23" s="102"/>
    </row>
    <row r="24" spans="1:24" s="4" customFormat="1" x14ac:dyDescent="0.3">
      <c r="A24" s="16"/>
      <c r="B24" s="2"/>
      <c r="C24" s="1"/>
      <c r="D24" s="1"/>
      <c r="E24" s="1"/>
      <c r="F24" s="1"/>
      <c r="G24" s="1" t="s">
        <v>3</v>
      </c>
      <c r="H24" s="1"/>
      <c r="I24" s="1"/>
      <c r="J24" s="2"/>
      <c r="K24"/>
      <c r="L24" s="56"/>
      <c r="M24"/>
      <c r="N24" s="1" t="s">
        <v>3</v>
      </c>
      <c r="O24" s="6"/>
      <c r="P24" s="6"/>
      <c r="Q24" s="41"/>
      <c r="R24" s="7"/>
      <c r="S24" s="41"/>
      <c r="T24" s="41"/>
      <c r="U24" s="41"/>
      <c r="V24" s="41"/>
      <c r="W24" s="41"/>
      <c r="X24" s="101"/>
    </row>
    <row r="25" spans="1:24" s="4" customFormat="1" x14ac:dyDescent="0.3">
      <c r="A25" s="16"/>
      <c r="B25" s="2"/>
      <c r="C25" s="1" t="s">
        <v>3</v>
      </c>
      <c r="D25" s="1"/>
      <c r="E25" s="1"/>
      <c r="F25" s="1"/>
      <c r="G25" s="1"/>
      <c r="H25" s="1"/>
      <c r="I25" s="1"/>
      <c r="J25" s="2"/>
      <c r="K25"/>
      <c r="L25" s="56"/>
      <c r="M25"/>
      <c r="N25" s="1"/>
      <c r="O25" s="6"/>
      <c r="P25" s="6"/>
      <c r="Q25" s="41"/>
      <c r="R25" s="7"/>
      <c r="S25" s="41"/>
      <c r="T25" s="41"/>
      <c r="U25" s="41"/>
      <c r="V25" s="41"/>
      <c r="W25" s="41"/>
      <c r="X25" s="101"/>
    </row>
    <row r="26" spans="1:24" s="4" customFormat="1" x14ac:dyDescent="0.3">
      <c r="A26" s="16"/>
      <c r="B26" s="2"/>
      <c r="C26"/>
      <c r="D26"/>
      <c r="E26" s="1"/>
      <c r="F26" s="1"/>
      <c r="G26" s="1"/>
      <c r="H26" s="1"/>
      <c r="I26" s="1"/>
      <c r="J26" s="2"/>
      <c r="K26"/>
      <c r="L26" s="56"/>
      <c r="M26"/>
      <c r="N26" s="1"/>
      <c r="O26" s="6"/>
      <c r="P26" s="6"/>
      <c r="Q26" s="41"/>
      <c r="R26" s="7"/>
      <c r="S26" s="41"/>
      <c r="T26" s="41"/>
      <c r="U26" s="41"/>
      <c r="V26" s="41"/>
      <c r="W26" s="41"/>
      <c r="X26" s="100"/>
    </row>
    <row r="27" spans="1:24" s="4" customFormat="1" x14ac:dyDescent="0.3">
      <c r="A27" s="16"/>
      <c r="C27" s="1"/>
      <c r="D27" s="1"/>
      <c r="E27" s="1" t="s">
        <v>3</v>
      </c>
      <c r="F27"/>
      <c r="G27"/>
      <c r="H27"/>
      <c r="I27"/>
      <c r="J27" s="54"/>
      <c r="K27" t="s">
        <v>3</v>
      </c>
      <c r="L27" s="56"/>
      <c r="M27"/>
      <c r="N27" s="1"/>
      <c r="O27" s="6"/>
      <c r="P27" s="6"/>
      <c r="Q27" s="41"/>
      <c r="R27" s="7"/>
      <c r="S27" s="41" t="s">
        <v>3</v>
      </c>
      <c r="T27" s="41"/>
      <c r="U27" s="41"/>
      <c r="V27" s="41"/>
      <c r="W27" s="41"/>
      <c r="X27" s="100"/>
    </row>
    <row r="28" spans="1:24" s="4" customFormat="1" x14ac:dyDescent="0.3">
      <c r="A28" s="16"/>
      <c r="B28" s="17"/>
      <c r="C28"/>
      <c r="D28"/>
      <c r="E28"/>
      <c r="F28" s="1"/>
      <c r="G28" s="1"/>
      <c r="H28" s="1"/>
      <c r="I28" s="1"/>
      <c r="J28" s="54"/>
      <c r="K28"/>
      <c r="L28" s="56"/>
      <c r="M28"/>
      <c r="N28" s="1"/>
      <c r="O28" s="6"/>
      <c r="P28" s="6"/>
      <c r="Q28" s="41"/>
      <c r="R28" s="7"/>
      <c r="S28" s="41"/>
      <c r="T28" s="41"/>
      <c r="U28" s="41"/>
      <c r="V28" s="41"/>
      <c r="W28" s="41"/>
      <c r="X28" s="100"/>
    </row>
    <row r="29" spans="1:24" s="4" customFormat="1" x14ac:dyDescent="0.3">
      <c r="A29" s="16"/>
      <c r="C29"/>
      <c r="D29"/>
      <c r="E29" s="1"/>
      <c r="F29"/>
      <c r="G29"/>
      <c r="H29"/>
      <c r="I29"/>
      <c r="J29" s="54"/>
      <c r="K29"/>
      <c r="L29" s="56"/>
      <c r="M29"/>
      <c r="N29" s="1"/>
      <c r="O29" s="6"/>
      <c r="P29" s="6"/>
      <c r="Q29" s="41"/>
      <c r="R29" s="7"/>
      <c r="S29" s="41"/>
      <c r="T29" s="41"/>
      <c r="U29" s="41"/>
      <c r="V29" s="41"/>
      <c r="W29" s="41"/>
      <c r="X29" s="100"/>
    </row>
    <row r="30" spans="1:24" s="4" customFormat="1" x14ac:dyDescent="0.3">
      <c r="A30" s="16"/>
      <c r="E30" s="1"/>
      <c r="F30"/>
      <c r="G30"/>
      <c r="H30"/>
      <c r="I30"/>
      <c r="J30" s="54"/>
      <c r="K30"/>
      <c r="L30" s="56"/>
      <c r="M30"/>
      <c r="N30" s="1"/>
      <c r="O30" s="6"/>
      <c r="P30" s="6"/>
      <c r="Q30" s="41"/>
      <c r="R30" s="7"/>
      <c r="S30" s="41"/>
      <c r="T30" s="41">
        <v>3890</v>
      </c>
      <c r="U30" s="41"/>
      <c r="V30" s="41"/>
      <c r="W30" s="41"/>
      <c r="X30" s="100"/>
    </row>
    <row r="31" spans="1:24" s="4" customFormat="1" x14ac:dyDescent="0.3">
      <c r="A31" s="16"/>
      <c r="B31" s="2"/>
      <c r="C31" s="1"/>
      <c r="D31" s="1"/>
      <c r="J31" s="2"/>
      <c r="K31"/>
      <c r="L31" s="56"/>
      <c r="M31"/>
      <c r="N31" s="1"/>
      <c r="O31" s="6"/>
      <c r="P31" s="6"/>
      <c r="Q31" s="41"/>
      <c r="R31" s="7"/>
      <c r="S31" s="41"/>
      <c r="T31" s="41"/>
      <c r="U31" s="41"/>
      <c r="V31" s="41"/>
      <c r="W31" s="41"/>
      <c r="X31" s="100"/>
    </row>
    <row r="32" spans="1:24" s="4" customFormat="1" x14ac:dyDescent="0.3">
      <c r="A32" s="16"/>
      <c r="B32" s="2"/>
      <c r="C32" s="1"/>
      <c r="D32" s="1"/>
      <c r="E32" s="1"/>
      <c r="F32" s="1"/>
      <c r="G32" s="1"/>
      <c r="H32" s="1"/>
      <c r="I32" s="1"/>
      <c r="J32" s="2"/>
      <c r="K32"/>
      <c r="L32" s="56"/>
      <c r="M32"/>
      <c r="N32" s="1"/>
      <c r="O32" s="6"/>
      <c r="P32" s="6"/>
      <c r="Q32" s="41"/>
      <c r="R32" s="7"/>
      <c r="S32" s="41"/>
      <c r="T32" s="41"/>
      <c r="U32" s="41"/>
      <c r="V32" s="41"/>
      <c r="W32" s="41"/>
      <c r="X32" s="100"/>
    </row>
    <row r="33" spans="1:24" s="4" customFormat="1" x14ac:dyDescent="0.3">
      <c r="A33" s="16"/>
      <c r="B33" s="2"/>
      <c r="C33" s="1"/>
      <c r="D33" s="1"/>
      <c r="E33" s="1"/>
      <c r="F33" s="1"/>
      <c r="G33" s="1"/>
      <c r="H33" s="1"/>
      <c r="I33" s="1"/>
      <c r="J33" s="2"/>
      <c r="K33"/>
      <c r="L33" s="56"/>
      <c r="M33"/>
      <c r="N33" s="1"/>
      <c r="O33" s="6"/>
      <c r="P33" s="6"/>
      <c r="Q33" s="41"/>
      <c r="R33" s="7"/>
      <c r="S33" s="41"/>
      <c r="T33" s="41"/>
      <c r="U33" s="41"/>
      <c r="V33" s="41"/>
      <c r="W33" s="41"/>
      <c r="X33" s="100"/>
    </row>
    <row r="34" spans="1:24" s="4" customFormat="1" x14ac:dyDescent="0.3">
      <c r="A34" s="16"/>
      <c r="B34" s="2"/>
      <c r="C34" s="1"/>
      <c r="D34" s="1"/>
      <c r="E34" s="1"/>
      <c r="F34" s="1"/>
      <c r="G34" s="1"/>
      <c r="H34" s="1"/>
      <c r="I34" s="1"/>
      <c r="J34" s="2"/>
      <c r="K34"/>
      <c r="L34" s="56"/>
      <c r="M34"/>
      <c r="N34" s="1"/>
      <c r="O34" s="6"/>
      <c r="P34" s="6"/>
      <c r="Q34" s="41"/>
      <c r="R34" s="7"/>
      <c r="S34" s="41"/>
      <c r="T34" s="41"/>
      <c r="U34" s="41"/>
      <c r="V34" s="41"/>
      <c r="W34" s="41"/>
      <c r="X34" s="100"/>
    </row>
    <row r="35" spans="1:24" s="4" customFormat="1" x14ac:dyDescent="0.3">
      <c r="A35" s="16"/>
      <c r="B35" s="2"/>
      <c r="C35" s="1"/>
      <c r="D35" s="1"/>
      <c r="E35" s="1"/>
      <c r="F35" s="1"/>
      <c r="G35" s="1"/>
      <c r="H35" s="1"/>
      <c r="I35" s="1"/>
      <c r="J35" s="2"/>
      <c r="K35"/>
      <c r="L35" s="56"/>
      <c r="M35"/>
      <c r="N35" s="1"/>
      <c r="O35" s="6"/>
      <c r="P35" s="6"/>
      <c r="Q35" s="41"/>
      <c r="R35" s="7"/>
      <c r="S35" s="41"/>
      <c r="T35" s="41"/>
      <c r="U35" s="41"/>
      <c r="V35" s="41"/>
      <c r="W35" s="41"/>
      <c r="X35" s="100"/>
    </row>
    <row r="36" spans="1:24" s="4" customFormat="1" x14ac:dyDescent="0.3">
      <c r="A36" s="16"/>
      <c r="B36" s="2"/>
      <c r="C36" s="1"/>
      <c r="D36" s="1"/>
      <c r="E36" s="1"/>
      <c r="F36" s="1"/>
      <c r="G36" s="1"/>
      <c r="H36" s="1"/>
      <c r="I36" s="1"/>
      <c r="J36" s="2"/>
      <c r="K36"/>
      <c r="L36" s="56"/>
      <c r="M36"/>
      <c r="N36" s="1"/>
      <c r="O36" s="6"/>
      <c r="P36" s="6"/>
      <c r="Q36" s="41"/>
      <c r="R36" s="7"/>
      <c r="S36" s="41"/>
      <c r="T36" s="41"/>
      <c r="U36" s="41"/>
      <c r="V36" s="41"/>
      <c r="W36" s="41"/>
      <c r="X36" s="104"/>
    </row>
    <row r="37" spans="1:24" s="4" customFormat="1" x14ac:dyDescent="0.3">
      <c r="A37" s="16"/>
      <c r="B37" s="2"/>
      <c r="C37" s="1"/>
      <c r="D37" s="1"/>
      <c r="E37" s="1"/>
      <c r="F37" s="1"/>
      <c r="G37" s="1"/>
      <c r="H37" s="1"/>
      <c r="I37" s="1"/>
      <c r="J37" s="2"/>
      <c r="K37"/>
      <c r="L37" s="56"/>
      <c r="M37"/>
      <c r="N37" s="1"/>
      <c r="O37" s="6"/>
      <c r="P37" s="6"/>
      <c r="Q37" s="7"/>
      <c r="R37" s="7"/>
      <c r="S37" s="41"/>
      <c r="T37" s="41"/>
      <c r="U37" s="41"/>
      <c r="V37" s="41"/>
      <c r="W37" s="41"/>
      <c r="X37" s="10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1"/>
  <sheetViews>
    <sheetView tabSelected="1" workbookViewId="0">
      <selection activeCell="I27" sqref="I27"/>
    </sheetView>
  </sheetViews>
  <sheetFormatPr baseColWidth="10" defaultRowHeight="14.4" x14ac:dyDescent="0.3"/>
  <cols>
    <col min="1" max="1" width="0.5546875" style="33" customWidth="1"/>
    <col min="2" max="2" width="12.88671875" style="2" customWidth="1"/>
    <col min="3" max="3" width="12.88671875" style="69" customWidth="1"/>
    <col min="4" max="4" width="11.44140625" style="1" customWidth="1"/>
    <col min="5" max="5" width="10.33203125" style="1" customWidth="1"/>
    <col min="6" max="6" width="10.88671875" style="1" customWidth="1"/>
    <col min="7" max="7" width="13.6640625" style="1" customWidth="1"/>
    <col min="8" max="8" width="13.88671875" style="1" customWidth="1"/>
    <col min="9" max="9" width="12.44140625" style="1" customWidth="1"/>
    <col min="10" max="10" width="12" style="2" customWidth="1"/>
    <col min="11" max="11" width="18.33203125" style="40" customWidth="1"/>
  </cols>
  <sheetData>
    <row r="2" spans="1:11" ht="28.8" x14ac:dyDescent="0.55000000000000004">
      <c r="C2" s="70" t="s">
        <v>61</v>
      </c>
      <c r="D2" s="28"/>
    </row>
    <row r="4" spans="1:11" s="4" customFormat="1" ht="18.75" x14ac:dyDescent="0.3">
      <c r="A4" s="16"/>
      <c r="B4" s="22"/>
      <c r="C4" s="68"/>
      <c r="D4" s="6"/>
      <c r="E4" s="6"/>
      <c r="F4" s="6"/>
      <c r="G4" s="6"/>
      <c r="H4" s="6"/>
      <c r="I4" s="6"/>
      <c r="J4" s="5"/>
      <c r="K4" s="41"/>
    </row>
    <row r="5" spans="1:11" s="4" customFormat="1" ht="16.2" thickBot="1" x14ac:dyDescent="0.35">
      <c r="A5" s="16"/>
      <c r="B5" s="88"/>
      <c r="C5" s="89"/>
      <c r="D5" s="90"/>
      <c r="E5" s="90"/>
      <c r="F5" s="90"/>
      <c r="G5" s="90"/>
      <c r="H5" s="90"/>
      <c r="I5" s="6"/>
      <c r="J5" s="5"/>
      <c r="K5" s="91"/>
    </row>
    <row r="6" spans="1:11" s="4" customFormat="1" ht="20.100000000000001" customHeight="1" thickBot="1" x14ac:dyDescent="0.35">
      <c r="A6" s="16"/>
      <c r="B6" s="92" t="s">
        <v>14</v>
      </c>
      <c r="C6" s="93" t="s">
        <v>57</v>
      </c>
      <c r="D6" s="94" t="s">
        <v>68</v>
      </c>
      <c r="E6" s="94" t="s">
        <v>69</v>
      </c>
      <c r="F6" s="95" t="s">
        <v>29</v>
      </c>
      <c r="G6" s="95" t="s">
        <v>21</v>
      </c>
      <c r="H6" s="95" t="s">
        <v>35</v>
      </c>
      <c r="I6" s="95" t="s">
        <v>40</v>
      </c>
      <c r="J6" s="117" t="s">
        <v>23</v>
      </c>
      <c r="K6" s="96" t="s">
        <v>62</v>
      </c>
    </row>
    <row r="7" spans="1:11" s="4" customFormat="1" ht="20.100000000000001" customHeight="1" x14ac:dyDescent="0.3">
      <c r="A7" s="16"/>
      <c r="B7" s="71" t="s">
        <v>4</v>
      </c>
      <c r="C7" s="72" t="s">
        <v>64</v>
      </c>
      <c r="D7" s="73">
        <v>116.2</v>
      </c>
      <c r="E7" s="74">
        <v>3</v>
      </c>
      <c r="F7" s="75" t="s">
        <v>30</v>
      </c>
      <c r="G7" s="118" t="s">
        <v>15</v>
      </c>
      <c r="H7" s="118" t="s">
        <v>37</v>
      </c>
      <c r="I7" s="118" t="s">
        <v>72</v>
      </c>
      <c r="J7" s="119" t="s">
        <v>79</v>
      </c>
      <c r="K7" s="122" t="s">
        <v>84</v>
      </c>
    </row>
    <row r="8" spans="1:11" s="4" customFormat="1" ht="20.100000000000001" customHeight="1" x14ac:dyDescent="0.3">
      <c r="A8" s="16"/>
      <c r="B8" s="76" t="s">
        <v>5</v>
      </c>
      <c r="C8" s="72" t="s">
        <v>64</v>
      </c>
      <c r="D8" s="73">
        <v>116.2</v>
      </c>
      <c r="E8" s="74">
        <v>3</v>
      </c>
      <c r="F8" s="75"/>
      <c r="G8" s="118" t="s">
        <v>15</v>
      </c>
      <c r="H8" s="118" t="s">
        <v>37</v>
      </c>
      <c r="I8" s="118" t="s">
        <v>73</v>
      </c>
      <c r="J8" s="120" t="s">
        <v>80</v>
      </c>
      <c r="K8" s="121" t="s">
        <v>84</v>
      </c>
    </row>
    <row r="9" spans="1:11" s="4" customFormat="1" ht="20.100000000000001" customHeight="1" x14ac:dyDescent="0.3">
      <c r="A9" s="16"/>
      <c r="B9" s="76" t="s">
        <v>6</v>
      </c>
      <c r="C9" s="72" t="s">
        <v>64</v>
      </c>
      <c r="D9" s="73">
        <v>116.2</v>
      </c>
      <c r="E9" s="74">
        <v>3</v>
      </c>
      <c r="F9" s="75"/>
      <c r="G9" s="118" t="s">
        <v>15</v>
      </c>
      <c r="H9" s="118" t="s">
        <v>37</v>
      </c>
      <c r="I9" s="118" t="s">
        <v>38</v>
      </c>
      <c r="J9" s="120" t="s">
        <v>81</v>
      </c>
      <c r="K9" s="121" t="s">
        <v>84</v>
      </c>
    </row>
    <row r="10" spans="1:11" s="4" customFormat="1" ht="20.100000000000001" customHeight="1" x14ac:dyDescent="0.3">
      <c r="A10" s="16"/>
      <c r="B10" s="76" t="s">
        <v>7</v>
      </c>
      <c r="C10" s="72" t="s">
        <v>64</v>
      </c>
      <c r="D10" s="73">
        <v>116.2</v>
      </c>
      <c r="E10" s="74">
        <v>3</v>
      </c>
      <c r="F10" s="75"/>
      <c r="G10" s="118" t="s">
        <v>15</v>
      </c>
      <c r="H10" s="118" t="s">
        <v>37</v>
      </c>
      <c r="I10" s="118" t="s">
        <v>74</v>
      </c>
      <c r="J10" s="120" t="s">
        <v>82</v>
      </c>
      <c r="K10" s="121" t="s">
        <v>84</v>
      </c>
    </row>
    <row r="11" spans="1:11" s="4" customFormat="1" ht="20.100000000000001" customHeight="1" x14ac:dyDescent="0.3">
      <c r="A11" s="16"/>
      <c r="B11" s="76" t="s">
        <v>8</v>
      </c>
      <c r="C11" s="72" t="s">
        <v>64</v>
      </c>
      <c r="D11" s="73">
        <v>116.2</v>
      </c>
      <c r="E11" s="74">
        <v>3</v>
      </c>
      <c r="F11" s="75" t="s">
        <v>30</v>
      </c>
      <c r="G11" s="118" t="s">
        <v>15</v>
      </c>
      <c r="H11" s="118" t="s">
        <v>36</v>
      </c>
      <c r="I11" s="118" t="s">
        <v>75</v>
      </c>
      <c r="J11" s="120" t="s">
        <v>85</v>
      </c>
      <c r="K11" s="121" t="s">
        <v>84</v>
      </c>
    </row>
    <row r="12" spans="1:11" s="4" customFormat="1" ht="20.100000000000001" customHeight="1" x14ac:dyDescent="0.3">
      <c r="A12" s="16"/>
      <c r="B12" s="71" t="s">
        <v>9</v>
      </c>
      <c r="C12" s="72" t="s">
        <v>64</v>
      </c>
      <c r="D12" s="73">
        <v>116.2</v>
      </c>
      <c r="E12" s="74">
        <v>3</v>
      </c>
      <c r="F12" s="75" t="s">
        <v>30</v>
      </c>
      <c r="G12" s="118" t="s">
        <v>15</v>
      </c>
      <c r="H12" s="118" t="s">
        <v>38</v>
      </c>
      <c r="I12" s="118" t="s">
        <v>76</v>
      </c>
      <c r="J12" s="119" t="s">
        <v>31</v>
      </c>
      <c r="K12" s="121" t="s">
        <v>84</v>
      </c>
    </row>
    <row r="13" spans="1:11" s="4" customFormat="1" ht="20.100000000000001" customHeight="1" x14ac:dyDescent="0.25">
      <c r="A13" s="16"/>
      <c r="B13" s="76" t="s">
        <v>10</v>
      </c>
      <c r="C13" s="72" t="s">
        <v>64</v>
      </c>
      <c r="D13" s="73">
        <v>116.2</v>
      </c>
      <c r="E13" s="74">
        <v>3</v>
      </c>
      <c r="F13" s="75"/>
      <c r="G13" s="118" t="s">
        <v>15</v>
      </c>
      <c r="H13" s="118" t="s">
        <v>39</v>
      </c>
      <c r="I13" s="118" t="s">
        <v>77</v>
      </c>
      <c r="J13" s="120" t="s">
        <v>31</v>
      </c>
      <c r="K13" s="87">
        <v>3950000</v>
      </c>
    </row>
    <row r="14" spans="1:11" s="4" customFormat="1" ht="20.100000000000001" customHeight="1" x14ac:dyDescent="0.25">
      <c r="A14" s="16"/>
      <c r="B14" s="76" t="s">
        <v>11</v>
      </c>
      <c r="C14" s="72" t="s">
        <v>64</v>
      </c>
      <c r="D14" s="73">
        <v>116.2</v>
      </c>
      <c r="E14" s="74">
        <v>3</v>
      </c>
      <c r="F14" s="75" t="s">
        <v>30</v>
      </c>
      <c r="G14" s="118" t="s">
        <v>15</v>
      </c>
      <c r="H14" s="118" t="s">
        <v>71</v>
      </c>
      <c r="I14" s="118" t="s">
        <v>78</v>
      </c>
      <c r="J14" s="120" t="s">
        <v>31</v>
      </c>
      <c r="K14" s="87">
        <v>4190000</v>
      </c>
    </row>
    <row r="15" spans="1:11" s="4" customFormat="1" ht="20.100000000000001" customHeight="1" x14ac:dyDescent="0.25">
      <c r="A15" s="16"/>
      <c r="B15" s="76"/>
      <c r="C15" s="78"/>
      <c r="D15" s="79"/>
      <c r="E15" s="80"/>
      <c r="F15" s="75"/>
      <c r="G15" s="75"/>
      <c r="H15" s="75"/>
      <c r="I15" s="75"/>
      <c r="J15" s="76"/>
      <c r="K15" s="77"/>
    </row>
    <row r="16" spans="1:11" s="4" customFormat="1" ht="20.100000000000001" customHeight="1" thickBot="1" x14ac:dyDescent="0.3">
      <c r="A16" s="16"/>
      <c r="B16" s="81"/>
      <c r="C16" s="82"/>
      <c r="D16" s="83"/>
      <c r="E16" s="84"/>
      <c r="F16" s="85"/>
      <c r="G16" s="85"/>
      <c r="H16" s="85"/>
      <c r="I16" s="85"/>
      <c r="J16" s="81"/>
      <c r="K16" s="86"/>
    </row>
    <row r="17" spans="1:11" s="4" customFormat="1" ht="20.100000000000001" customHeight="1" thickBot="1" x14ac:dyDescent="0.3">
      <c r="A17" s="16"/>
      <c r="B17" s="92" t="s">
        <v>1</v>
      </c>
      <c r="C17" s="97" t="s">
        <v>57</v>
      </c>
      <c r="D17" s="98" t="s">
        <v>68</v>
      </c>
      <c r="E17" s="94" t="s">
        <v>69</v>
      </c>
      <c r="F17" s="95"/>
      <c r="G17" s="95" t="s">
        <v>21</v>
      </c>
      <c r="H17" s="95"/>
      <c r="I17" s="115"/>
      <c r="J17" s="116"/>
      <c r="K17" s="96" t="s">
        <v>67</v>
      </c>
    </row>
    <row r="18" spans="1:11" s="4" customFormat="1" ht="20.100000000000001" customHeight="1" x14ac:dyDescent="0.3">
      <c r="A18" s="16"/>
      <c r="B18" s="71" t="s">
        <v>12</v>
      </c>
      <c r="C18" s="72" t="s">
        <v>65</v>
      </c>
      <c r="D18" s="73">
        <v>44.6</v>
      </c>
      <c r="E18" s="74">
        <v>1</v>
      </c>
      <c r="F18" s="75"/>
      <c r="G18" s="75" t="s">
        <v>63</v>
      </c>
      <c r="H18" s="75"/>
      <c r="I18" s="75">
        <v>0</v>
      </c>
      <c r="J18" s="71">
        <v>0</v>
      </c>
      <c r="K18" s="121" t="s">
        <v>84</v>
      </c>
    </row>
    <row r="19" spans="1:11" s="4" customFormat="1" ht="20.100000000000001" customHeight="1" x14ac:dyDescent="0.3">
      <c r="A19" s="16"/>
      <c r="B19" s="76" t="s">
        <v>13</v>
      </c>
      <c r="C19" s="78" t="s">
        <v>66</v>
      </c>
      <c r="D19" s="73">
        <v>44.6</v>
      </c>
      <c r="E19" s="80">
        <v>1</v>
      </c>
      <c r="F19" s="75"/>
      <c r="G19" s="75" t="s">
        <v>63</v>
      </c>
      <c r="H19" s="75"/>
      <c r="I19" s="75">
        <v>0</v>
      </c>
      <c r="J19" s="76">
        <v>0</v>
      </c>
      <c r="K19" s="121" t="s">
        <v>84</v>
      </c>
    </row>
    <row r="20" spans="1:11" s="4" customFormat="1" ht="20.100000000000001" customHeight="1" x14ac:dyDescent="0.25">
      <c r="A20" s="16"/>
      <c r="B20" s="76"/>
      <c r="C20" s="78"/>
      <c r="D20" s="79"/>
      <c r="E20" s="80"/>
      <c r="F20" s="75"/>
      <c r="G20" s="75"/>
      <c r="H20" s="75"/>
      <c r="I20" s="75"/>
      <c r="J20" s="76"/>
      <c r="K20" s="77"/>
    </row>
    <row r="21" spans="1:11" s="4" customFormat="1" ht="15" x14ac:dyDescent="0.25">
      <c r="A21" s="16"/>
      <c r="B21" s="114" t="s">
        <v>83</v>
      </c>
      <c r="C21" s="69"/>
      <c r="D21" s="1"/>
      <c r="E21" s="6"/>
      <c r="F21" s="6"/>
      <c r="G21" s="6"/>
      <c r="H21" s="6"/>
      <c r="I21" s="6"/>
      <c r="J21" s="5"/>
      <c r="K21" s="41"/>
    </row>
    <row r="22" spans="1:11" s="4" customFormat="1" x14ac:dyDescent="0.3">
      <c r="A22" s="16"/>
      <c r="B22" s="2"/>
      <c r="C22" s="69"/>
      <c r="D22" s="1"/>
      <c r="E22" s="1"/>
      <c r="F22" s="1"/>
      <c r="G22" s="1" t="s">
        <v>3</v>
      </c>
      <c r="H22" s="1"/>
      <c r="I22" s="6"/>
      <c r="J22" s="53"/>
      <c r="K22" s="41"/>
    </row>
    <row r="23" spans="1:11" s="4" customFormat="1" x14ac:dyDescent="0.3">
      <c r="A23" s="16"/>
      <c r="B23" s="3"/>
      <c r="C23" s="1"/>
      <c r="D23" s="2"/>
      <c r="E23" s="41"/>
    </row>
    <row r="24" spans="1:11" s="4" customFormat="1" x14ac:dyDescent="0.3">
      <c r="A24" s="16"/>
      <c r="B24"/>
      <c r="C24"/>
      <c r="D24" s="54"/>
      <c r="E24" s="41"/>
    </row>
    <row r="25" spans="1:11" s="4" customFormat="1" x14ac:dyDescent="0.3">
      <c r="A25" s="16"/>
      <c r="B25" s="1"/>
      <c r="C25"/>
      <c r="D25" s="54"/>
      <c r="E25" s="41"/>
    </row>
    <row r="26" spans="1:11" s="4" customFormat="1" x14ac:dyDescent="0.3">
      <c r="A26" s="16"/>
      <c r="B26" s="2"/>
      <c r="C26" s="69"/>
      <c r="D26" s="1"/>
      <c r="E26" s="1"/>
      <c r="F26" s="1"/>
      <c r="G26" s="1"/>
      <c r="H26" s="1"/>
      <c r="J26" s="2"/>
      <c r="K26" s="41"/>
    </row>
    <row r="27" spans="1:11" s="4" customFormat="1" x14ac:dyDescent="0.3">
      <c r="A27" s="16"/>
      <c r="B27" s="2"/>
      <c r="C27" s="69"/>
      <c r="D27" s="1"/>
      <c r="E27" s="1"/>
      <c r="F27" s="1"/>
      <c r="G27" s="1"/>
      <c r="H27" s="1"/>
      <c r="I27" s="1"/>
      <c r="J27" s="2"/>
      <c r="K27" s="41"/>
    </row>
    <row r="28" spans="1:11" s="4" customFormat="1" x14ac:dyDescent="0.3">
      <c r="A28" s="16"/>
      <c r="B28" s="2"/>
      <c r="C28" s="69"/>
      <c r="D28" s="1"/>
      <c r="E28" s="1"/>
      <c r="F28" s="1"/>
      <c r="G28" s="1"/>
      <c r="H28" s="1"/>
      <c r="I28" s="1"/>
      <c r="J28" s="2"/>
      <c r="K28" s="41"/>
    </row>
    <row r="29" spans="1:11" s="4" customFormat="1" x14ac:dyDescent="0.3">
      <c r="A29" s="16"/>
      <c r="B29" s="2"/>
      <c r="C29" s="69"/>
      <c r="D29" s="1"/>
      <c r="E29" s="1"/>
      <c r="F29" s="1"/>
      <c r="G29" s="1"/>
      <c r="H29" s="1"/>
      <c r="I29" s="1"/>
      <c r="J29" s="2"/>
      <c r="K29" s="41"/>
    </row>
    <row r="30" spans="1:11" s="4" customFormat="1" x14ac:dyDescent="0.3">
      <c r="A30" s="16"/>
      <c r="B30" s="2"/>
      <c r="C30" s="69"/>
      <c r="D30" s="1"/>
      <c r="E30" s="1"/>
      <c r="F30" s="1"/>
      <c r="G30" s="1"/>
      <c r="H30" s="1"/>
      <c r="I30" s="1"/>
      <c r="J30" s="2"/>
      <c r="K30" s="41"/>
    </row>
    <row r="31" spans="1:11" s="4" customFormat="1" x14ac:dyDescent="0.3">
      <c r="A31" s="16"/>
      <c r="B31" s="2"/>
      <c r="C31" s="69"/>
      <c r="D31" s="1"/>
      <c r="E31" s="1"/>
      <c r="F31" s="1"/>
      <c r="G31" s="1"/>
      <c r="H31" s="1"/>
      <c r="I31" s="1"/>
      <c r="J31" s="2"/>
      <c r="K31" s="4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 boliger</vt:lpstr>
      <vt:lpstr>Prisliste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Hansen</dc:creator>
  <cp:lastModifiedBy>Monica Hansen</cp:lastModifiedBy>
  <cp:lastPrinted>2018-08-13T10:37:54Z</cp:lastPrinted>
  <dcterms:created xsi:type="dcterms:W3CDTF">2014-11-10T09:49:05Z</dcterms:created>
  <dcterms:modified xsi:type="dcterms:W3CDTF">2018-10-26T08:15:49Z</dcterms:modified>
</cp:coreProperties>
</file>